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2" windowWidth="16608" windowHeight="9432" activeTab="2"/>
  </bookViews>
  <sheets>
    <sheet name="6 month " sheetId="3" r:id="rId1"/>
    <sheet name="8 month" sheetId="2" r:id="rId2"/>
    <sheet name="4 month" sheetId="4" r:id="rId3"/>
  </sheets>
  <definedNames>
    <definedName name="solver_adj" localSheetId="2" hidden="1">'4 month'!$B$12:$E$12</definedName>
    <definedName name="solver_adj" localSheetId="0" hidden="1">'6 month '!$B$12:$G$12</definedName>
    <definedName name="solver_adj" localSheetId="1" hidden="1">'8 month'!$B$12:$I$12</definedName>
    <definedName name="solver_cvg" localSheetId="2" hidden="1">0.0001</definedName>
    <definedName name="solver_cvg" localSheetId="0" hidden="1">0.0001</definedName>
    <definedName name="solver_cvg" localSheetId="1" hidden="1">0.0001</definedName>
    <definedName name="solver_drv" localSheetId="2" hidden="1">1</definedName>
    <definedName name="solver_drv" localSheetId="0" hidden="1">1</definedName>
    <definedName name="solver_drv" localSheetId="1" hidden="1">1</definedName>
    <definedName name="solver_est" localSheetId="2" hidden="1">1</definedName>
    <definedName name="solver_est" localSheetId="0" hidden="1">1</definedName>
    <definedName name="solver_est" localSheetId="1" hidden="1">1</definedName>
    <definedName name="solver_itr" localSheetId="2" hidden="1">100</definedName>
    <definedName name="solver_itr" localSheetId="0" hidden="1">100</definedName>
    <definedName name="solver_itr" localSheetId="1" hidden="1">100</definedName>
    <definedName name="solver_lhs1" localSheetId="2" hidden="1">'4 month'!$B$12</definedName>
    <definedName name="solver_lhs1" localSheetId="0" hidden="1">'6 month '!$B$12</definedName>
    <definedName name="solver_lhs1" localSheetId="1" hidden="1">'8 month'!$B$12</definedName>
    <definedName name="solver_lhs10" localSheetId="2" hidden="1">'4 month'!$C$20</definedName>
    <definedName name="solver_lhs10" localSheetId="0" hidden="1">'6 month '!$E$16</definedName>
    <definedName name="solver_lhs10" localSheetId="1" hidden="1">'8 month'!$C$16</definedName>
    <definedName name="solver_lhs11" localSheetId="2" hidden="1">'4 month'!$D$20</definedName>
    <definedName name="solver_lhs11" localSheetId="0" hidden="1">'6 month '!$F$16</definedName>
    <definedName name="solver_lhs11" localSheetId="1" hidden="1">'8 month'!$D$16</definedName>
    <definedName name="solver_lhs12" localSheetId="2" hidden="1">'4 month'!$E$20</definedName>
    <definedName name="solver_lhs12" localSheetId="0" hidden="1">'6 month '!$G$16</definedName>
    <definedName name="solver_lhs12" localSheetId="1" hidden="1">'8 month'!$E$16</definedName>
    <definedName name="solver_lhs13" localSheetId="0" hidden="1">'6 month '!$B$20</definedName>
    <definedName name="solver_lhs13" localSheetId="1" hidden="1">'8 month'!$F$16</definedName>
    <definedName name="solver_lhs14" localSheetId="0" hidden="1">'6 month '!$C$20</definedName>
    <definedName name="solver_lhs14" localSheetId="1" hidden="1">'8 month'!$G$16</definedName>
    <definedName name="solver_lhs15" localSheetId="0" hidden="1">'6 month '!$D$20</definedName>
    <definedName name="solver_lhs15" localSheetId="1" hidden="1">'8 month'!$H$16</definedName>
    <definedName name="solver_lhs16" localSheetId="0" hidden="1">'6 month '!$E$20</definedName>
    <definedName name="solver_lhs16" localSheetId="1" hidden="1">'8 month'!$I$16</definedName>
    <definedName name="solver_lhs17" localSheetId="0" hidden="1">'6 month '!$F$20</definedName>
    <definedName name="solver_lhs17" localSheetId="1" hidden="1">'8 month'!$B$20</definedName>
    <definedName name="solver_lhs18" localSheetId="0" hidden="1">'6 month '!$G$20</definedName>
    <definedName name="solver_lhs18" localSheetId="1" hidden="1">'8 month'!$C$20</definedName>
    <definedName name="solver_lhs19" localSheetId="1" hidden="1">'8 month'!$D$20</definedName>
    <definedName name="solver_lhs2" localSheetId="2" hidden="1">'4 month'!$C$12</definedName>
    <definedName name="solver_lhs2" localSheetId="0" hidden="1">'6 month '!$C$12</definedName>
    <definedName name="solver_lhs2" localSheetId="1" hidden="1">'8 month'!$C$12</definedName>
    <definedName name="solver_lhs20" localSheetId="1" hidden="1">'8 month'!$E$20</definedName>
    <definedName name="solver_lhs21" localSheetId="1" hidden="1">'8 month'!$F$20</definedName>
    <definedName name="solver_lhs22" localSheetId="1" hidden="1">'8 month'!$G$20</definedName>
    <definedName name="solver_lhs23" localSheetId="1" hidden="1">'8 month'!$H$20</definedName>
    <definedName name="solver_lhs24" localSheetId="1" hidden="1">'8 month'!$I$20</definedName>
    <definedName name="solver_lhs3" localSheetId="2" hidden="1">'4 month'!$D$12</definedName>
    <definedName name="solver_lhs3" localSheetId="0" hidden="1">'6 month '!$D$12</definedName>
    <definedName name="solver_lhs3" localSheetId="1" hidden="1">'8 month'!$D$12</definedName>
    <definedName name="solver_lhs4" localSheetId="2" hidden="1">'4 month'!$E$12</definedName>
    <definedName name="solver_lhs4" localSheetId="0" hidden="1">'6 month '!$E$12</definedName>
    <definedName name="solver_lhs4" localSheetId="1" hidden="1">'8 month'!$E$12</definedName>
    <definedName name="solver_lhs5" localSheetId="2" hidden="1">'4 month'!$B$16</definedName>
    <definedName name="solver_lhs5" localSheetId="0" hidden="1">'6 month '!$F$12</definedName>
    <definedName name="solver_lhs5" localSheetId="1" hidden="1">'8 month'!$F$12</definedName>
    <definedName name="solver_lhs6" localSheetId="2" hidden="1">'4 month'!$C$16</definedName>
    <definedName name="solver_lhs6" localSheetId="0" hidden="1">'6 month '!$G$12</definedName>
    <definedName name="solver_lhs6" localSheetId="1" hidden="1">'8 month'!$G$12</definedName>
    <definedName name="solver_lhs7" localSheetId="2" hidden="1">'4 month'!$D$16</definedName>
    <definedName name="solver_lhs7" localSheetId="0" hidden="1">'6 month '!$B$16</definedName>
    <definedName name="solver_lhs7" localSheetId="1" hidden="1">'8 month'!$H$12</definedName>
    <definedName name="solver_lhs8" localSheetId="2" hidden="1">'4 month'!$E$16</definedName>
    <definedName name="solver_lhs8" localSheetId="0" hidden="1">'6 month '!$C$16</definedName>
    <definedName name="solver_lhs8" localSheetId="1" hidden="1">'8 month'!$I$12</definedName>
    <definedName name="solver_lhs9" localSheetId="2" hidden="1">'4 month'!$B$20</definedName>
    <definedName name="solver_lhs9" localSheetId="0" hidden="1">'6 month '!$D$16</definedName>
    <definedName name="solver_lhs9" localSheetId="1" hidden="1">'8 month'!$B$16</definedName>
    <definedName name="solver_lin" localSheetId="2" hidden="1">2</definedName>
    <definedName name="solver_lin" localSheetId="0" hidden="1">2</definedName>
    <definedName name="solver_lin" localSheetId="1" hidden="1">1</definedName>
    <definedName name="solver_neg" localSheetId="2" hidden="1">2</definedName>
    <definedName name="solver_neg" localSheetId="0" hidden="1">2</definedName>
    <definedName name="solver_neg" localSheetId="1" hidden="1">1</definedName>
    <definedName name="solver_num" localSheetId="2" hidden="1">12</definedName>
    <definedName name="solver_num" localSheetId="0" hidden="1">18</definedName>
    <definedName name="solver_num" localSheetId="1" hidden="1">24</definedName>
    <definedName name="solver_nwt" localSheetId="2" hidden="1">1</definedName>
    <definedName name="solver_nwt" localSheetId="0" hidden="1">1</definedName>
    <definedName name="solver_nwt" localSheetId="1" hidden="1">1</definedName>
    <definedName name="solver_opt" localSheetId="2" hidden="1">'4 month'!$I$14</definedName>
    <definedName name="solver_opt" localSheetId="0" hidden="1">'6 month '!$I$16</definedName>
    <definedName name="solver_opt" localSheetId="1" hidden="1">'8 month'!$K$16</definedName>
    <definedName name="solver_pre" localSheetId="2" hidden="1">0.000001</definedName>
    <definedName name="solver_pre" localSheetId="0" hidden="1">0.000001</definedName>
    <definedName name="solver_pre" localSheetId="1" hidden="1">0.000001</definedName>
    <definedName name="solver_rel1" localSheetId="2" hidden="1">1</definedName>
    <definedName name="solver_rel1" localSheetId="0" hidden="1">1</definedName>
    <definedName name="solver_rel1" localSheetId="1" hidden="1">1</definedName>
    <definedName name="solver_rel10" localSheetId="2" hidden="1">1</definedName>
    <definedName name="solver_rel10" localSheetId="0" hidden="1">3</definedName>
    <definedName name="solver_rel10" localSheetId="1" hidden="1">3</definedName>
    <definedName name="solver_rel11" localSheetId="2" hidden="1">1</definedName>
    <definedName name="solver_rel11" localSheetId="0" hidden="1">3</definedName>
    <definedName name="solver_rel11" localSheetId="1" hidden="1">3</definedName>
    <definedName name="solver_rel12" localSheetId="2" hidden="1">1</definedName>
    <definedName name="solver_rel12" localSheetId="0" hidden="1">3</definedName>
    <definedName name="solver_rel12" localSheetId="1" hidden="1">3</definedName>
    <definedName name="solver_rel13" localSheetId="0" hidden="1">1</definedName>
    <definedName name="solver_rel13" localSheetId="1" hidden="1">3</definedName>
    <definedName name="solver_rel14" localSheetId="0" hidden="1">1</definedName>
    <definedName name="solver_rel14" localSheetId="1" hidden="1">3</definedName>
    <definedName name="solver_rel15" localSheetId="0" hidden="1">1</definedName>
    <definedName name="solver_rel15" localSheetId="1" hidden="1">3</definedName>
    <definedName name="solver_rel16" localSheetId="0" hidden="1">1</definedName>
    <definedName name="solver_rel16" localSheetId="1" hidden="1">3</definedName>
    <definedName name="solver_rel17" localSheetId="0" hidden="1">1</definedName>
    <definedName name="solver_rel17" localSheetId="1" hidden="1">1</definedName>
    <definedName name="solver_rel18" localSheetId="0" hidden="1">1</definedName>
    <definedName name="solver_rel18" localSheetId="1" hidden="1">1</definedName>
    <definedName name="solver_rel19" localSheetId="1" hidden="1">1</definedName>
    <definedName name="solver_rel2" localSheetId="2" hidden="1">1</definedName>
    <definedName name="solver_rel2" localSheetId="0" hidden="1">1</definedName>
    <definedName name="solver_rel2" localSheetId="1" hidden="1">1</definedName>
    <definedName name="solver_rel20" localSheetId="1" hidden="1">1</definedName>
    <definedName name="solver_rel21" localSheetId="1" hidden="1">1</definedName>
    <definedName name="solver_rel22" localSheetId="1" hidden="1">1</definedName>
    <definedName name="solver_rel23" localSheetId="1" hidden="1">1</definedName>
    <definedName name="solver_rel24" localSheetId="1" hidden="1">1</definedName>
    <definedName name="solver_rel3" localSheetId="2" hidden="1">1</definedName>
    <definedName name="solver_rel3" localSheetId="0" hidden="1">1</definedName>
    <definedName name="solver_rel3" localSheetId="1" hidden="1">1</definedName>
    <definedName name="solver_rel4" localSheetId="2" hidden="1">1</definedName>
    <definedName name="solver_rel4" localSheetId="0" hidden="1">1</definedName>
    <definedName name="solver_rel4" localSheetId="1" hidden="1">1</definedName>
    <definedName name="solver_rel5" localSheetId="2" hidden="1">3</definedName>
    <definedName name="solver_rel5" localSheetId="0" hidden="1">1</definedName>
    <definedName name="solver_rel5" localSheetId="1" hidden="1">1</definedName>
    <definedName name="solver_rel6" localSheetId="2" hidden="1">3</definedName>
    <definedName name="solver_rel6" localSheetId="0" hidden="1">1</definedName>
    <definedName name="solver_rel6" localSheetId="1" hidden="1">1</definedName>
    <definedName name="solver_rel7" localSheetId="2" hidden="1">3</definedName>
    <definedName name="solver_rel7" localSheetId="0" hidden="1">3</definedName>
    <definedName name="solver_rel7" localSheetId="1" hidden="1">1</definedName>
    <definedName name="solver_rel8" localSheetId="2" hidden="1">3</definedName>
    <definedName name="solver_rel8" localSheetId="0" hidden="1">3</definedName>
    <definedName name="solver_rel8" localSheetId="1" hidden="1">1</definedName>
    <definedName name="solver_rel9" localSheetId="2" hidden="1">1</definedName>
    <definedName name="solver_rel9" localSheetId="0" hidden="1">3</definedName>
    <definedName name="solver_rel9" localSheetId="1" hidden="1">3</definedName>
    <definedName name="solver_rhs1" localSheetId="2" hidden="1">'4 month'!$B$14</definedName>
    <definedName name="solver_rhs1" localSheetId="0" hidden="1">'6 month '!$B$14</definedName>
    <definedName name="solver_rhs1" localSheetId="1" hidden="1">'8 month'!$B$14</definedName>
    <definedName name="solver_rhs10" localSheetId="2" hidden="1">'4 month'!$C$22</definedName>
    <definedName name="solver_rhs10" localSheetId="0" hidden="1">'6 month '!$E$18</definedName>
    <definedName name="solver_rhs10" localSheetId="1" hidden="1">'8 month'!$C$18</definedName>
    <definedName name="solver_rhs11" localSheetId="2" hidden="1">'4 month'!$D$22</definedName>
    <definedName name="solver_rhs11" localSheetId="0" hidden="1">'6 month '!$F$18</definedName>
    <definedName name="solver_rhs11" localSheetId="1" hidden="1">'8 month'!$D$18</definedName>
    <definedName name="solver_rhs12" localSheetId="2" hidden="1">'4 month'!$E$22</definedName>
    <definedName name="solver_rhs12" localSheetId="0" hidden="1">'6 month '!$G$18</definedName>
    <definedName name="solver_rhs12" localSheetId="1" hidden="1">'8 month'!$E$18</definedName>
    <definedName name="solver_rhs13" localSheetId="0" hidden="1">'6 month '!$B$22</definedName>
    <definedName name="solver_rhs13" localSheetId="1" hidden="1">'8 month'!$F$18</definedName>
    <definedName name="solver_rhs14" localSheetId="0" hidden="1">'6 month '!$C$22</definedName>
    <definedName name="solver_rhs14" localSheetId="1" hidden="1">'8 month'!$G$18</definedName>
    <definedName name="solver_rhs15" localSheetId="0" hidden="1">'6 month '!$D$22</definedName>
    <definedName name="solver_rhs15" localSheetId="1" hidden="1">'8 month'!$H$18</definedName>
    <definedName name="solver_rhs16" localSheetId="0" hidden="1">'6 month '!$E$22</definedName>
    <definedName name="solver_rhs16" localSheetId="1" hidden="1">'8 month'!$I$18</definedName>
    <definedName name="solver_rhs17" localSheetId="0" hidden="1">'6 month '!$F$22</definedName>
    <definedName name="solver_rhs17" localSheetId="1" hidden="1">'8 month'!$B$22</definedName>
    <definedName name="solver_rhs18" localSheetId="0" hidden="1">'6 month '!$G$22</definedName>
    <definedName name="solver_rhs18" localSheetId="1" hidden="1">'8 month'!$C$22</definedName>
    <definedName name="solver_rhs19" localSheetId="1" hidden="1">'8 month'!$D$22</definedName>
    <definedName name="solver_rhs2" localSheetId="2" hidden="1">'4 month'!$C$14</definedName>
    <definedName name="solver_rhs2" localSheetId="0" hidden="1">'6 month '!$C$14</definedName>
    <definedName name="solver_rhs2" localSheetId="1" hidden="1">'8 month'!$C$14</definedName>
    <definedName name="solver_rhs20" localSheetId="1" hidden="1">'8 month'!$E$22</definedName>
    <definedName name="solver_rhs21" localSheetId="1" hidden="1">'8 month'!$F$22</definedName>
    <definedName name="solver_rhs22" localSheetId="1" hidden="1">'8 month'!$G$22</definedName>
    <definedName name="solver_rhs23" localSheetId="1" hidden="1">'8 month'!$H$22</definedName>
    <definedName name="solver_rhs24" localSheetId="1" hidden="1">'8 month'!$I$22</definedName>
    <definedName name="solver_rhs3" localSheetId="2" hidden="1">'4 month'!$D$14</definedName>
    <definedName name="solver_rhs3" localSheetId="0" hidden="1">'6 month '!$D$14</definedName>
    <definedName name="solver_rhs3" localSheetId="1" hidden="1">'8 month'!$D$14</definedName>
    <definedName name="solver_rhs4" localSheetId="2" hidden="1">'4 month'!$E$14</definedName>
    <definedName name="solver_rhs4" localSheetId="0" hidden="1">'6 month '!$E$14</definedName>
    <definedName name="solver_rhs4" localSheetId="1" hidden="1">'8 month'!$E$14</definedName>
    <definedName name="solver_rhs5" localSheetId="2" hidden="1">'4 month'!$B$18</definedName>
    <definedName name="solver_rhs5" localSheetId="0" hidden="1">'6 month '!$F$14</definedName>
    <definedName name="solver_rhs5" localSheetId="1" hidden="1">'8 month'!$F$14</definedName>
    <definedName name="solver_rhs6" localSheetId="2" hidden="1">'4 month'!$C$18</definedName>
    <definedName name="solver_rhs6" localSheetId="0" hidden="1">'6 month '!$G$14</definedName>
    <definedName name="solver_rhs6" localSheetId="1" hidden="1">'8 month'!$G$14</definedName>
    <definedName name="solver_rhs7" localSheetId="2" hidden="1">'4 month'!$D$18</definedName>
    <definedName name="solver_rhs7" localSheetId="0" hidden="1">'6 month '!$B$18</definedName>
    <definedName name="solver_rhs7" localSheetId="1" hidden="1">'8 month'!$H$14</definedName>
    <definedName name="solver_rhs8" localSheetId="2" hidden="1">'4 month'!$E$18</definedName>
    <definedName name="solver_rhs8" localSheetId="0" hidden="1">'6 month '!$C$18</definedName>
    <definedName name="solver_rhs8" localSheetId="1" hidden="1">'8 month'!$I$14</definedName>
    <definedName name="solver_rhs9" localSheetId="2" hidden="1">'4 month'!$B$22</definedName>
    <definedName name="solver_rhs9" localSheetId="0" hidden="1">'6 month '!$D$18</definedName>
    <definedName name="solver_rhs9" localSheetId="1" hidden="1">'8 month'!$B$18</definedName>
    <definedName name="solver_scl" localSheetId="2" hidden="1">2</definedName>
    <definedName name="solver_scl" localSheetId="0" hidden="1">2</definedName>
    <definedName name="solver_scl" localSheetId="1" hidden="1">2</definedName>
    <definedName name="solver_sho" localSheetId="2" hidden="1">2</definedName>
    <definedName name="solver_sho" localSheetId="0" hidden="1">2</definedName>
    <definedName name="solver_sho" localSheetId="1" hidden="1">2</definedName>
    <definedName name="solver_tim" localSheetId="2" hidden="1">100</definedName>
    <definedName name="solver_tim" localSheetId="0" hidden="1">100</definedName>
    <definedName name="solver_tim" localSheetId="1" hidden="1">100</definedName>
    <definedName name="solver_tol" localSheetId="2" hidden="1">0.05</definedName>
    <definedName name="solver_tol" localSheetId="0" hidden="1">0.05</definedName>
    <definedName name="solver_tol" localSheetId="1" hidden="1">0.05</definedName>
    <definedName name="solver_typ" localSheetId="2" hidden="1">2</definedName>
    <definedName name="solver_typ" localSheetId="0" hidden="1">2</definedName>
    <definedName name="solver_typ" localSheetId="1" hidden="1">2</definedName>
    <definedName name="solver_val" localSheetId="2" hidden="1">0</definedName>
    <definedName name="solver_val" localSheetId="0" hidden="1">0</definedName>
    <definedName name="solver_val" localSheetId="1" hidden="1">0</definedName>
  </definedNames>
  <calcPr calcId="125725"/>
</workbook>
</file>

<file path=xl/calcChain.xml><?xml version="1.0" encoding="utf-8"?>
<calcChain xmlns="http://schemas.openxmlformats.org/spreadsheetml/2006/main">
  <c r="I14" i="4"/>
  <c r="E26"/>
  <c r="D26"/>
  <c r="C26"/>
  <c r="B26"/>
  <c r="B16"/>
  <c r="B20" s="1"/>
  <c r="K16" i="2"/>
  <c r="H26"/>
  <c r="I26"/>
  <c r="G26"/>
  <c r="F26"/>
  <c r="E26"/>
  <c r="D26"/>
  <c r="C26"/>
  <c r="B26"/>
  <c r="B16"/>
  <c r="B20" s="1"/>
  <c r="H28" i="3"/>
  <c r="H27"/>
  <c r="H26"/>
  <c r="G26"/>
  <c r="F26"/>
  <c r="E26"/>
  <c r="D26"/>
  <c r="C26"/>
  <c r="B26"/>
  <c r="B16"/>
  <c r="B20" s="1"/>
  <c r="F26" i="4" l="1"/>
  <c r="B27"/>
  <c r="C16"/>
  <c r="C20" s="1"/>
  <c r="B28"/>
  <c r="J26" i="2"/>
  <c r="B27"/>
  <c r="B28" s="1"/>
  <c r="C16"/>
  <c r="C20" s="1"/>
  <c r="C27" s="1"/>
  <c r="C28" s="1"/>
  <c r="C16" i="3"/>
  <c r="C20" s="1"/>
  <c r="C27" s="1"/>
  <c r="C28" s="1"/>
  <c r="B27"/>
  <c r="B28" s="1"/>
  <c r="D16" i="4" l="1"/>
  <c r="D20" s="1"/>
  <c r="C27"/>
  <c r="C28" s="1"/>
  <c r="D16" i="2"/>
  <c r="D20" s="1"/>
  <c r="D27" s="1"/>
  <c r="D28" s="1"/>
  <c r="D16" i="3"/>
  <c r="D20" s="1"/>
  <c r="D27" s="1"/>
  <c r="D28" s="1"/>
  <c r="D27" i="4" l="1"/>
  <c r="D28" s="1"/>
  <c r="E16"/>
  <c r="E20" s="1"/>
  <c r="E16" i="2"/>
  <c r="E20" s="1"/>
  <c r="E16" i="3"/>
  <c r="E20" s="1"/>
  <c r="E27" i="4" l="1"/>
  <c r="E28" s="1"/>
  <c r="F16" i="2"/>
  <c r="F20" s="1"/>
  <c r="G16" s="1"/>
  <c r="G20" s="1"/>
  <c r="H16" s="1"/>
  <c r="H20" s="1"/>
  <c r="H27" s="1"/>
  <c r="E27"/>
  <c r="E28" s="1"/>
  <c r="F27"/>
  <c r="F28" s="1"/>
  <c r="E27" i="3"/>
  <c r="E28" s="1"/>
  <c r="F16"/>
  <c r="F20" s="1"/>
  <c r="F27" s="1"/>
  <c r="F28" s="1"/>
  <c r="F27" i="4" l="1"/>
  <c r="F28" s="1"/>
  <c r="H28" i="2"/>
  <c r="I16"/>
  <c r="I20" s="1"/>
  <c r="K18" s="1"/>
  <c r="G27"/>
  <c r="G28" s="1"/>
  <c r="G16" i="3"/>
  <c r="G20" s="1"/>
  <c r="I27" i="2" l="1"/>
  <c r="I28" s="1"/>
  <c r="G27" i="3"/>
  <c r="G28" s="1"/>
  <c r="I16"/>
  <c r="J27" i="2" l="1"/>
  <c r="J28" s="1"/>
</calcChain>
</file>

<file path=xl/sharedStrings.xml><?xml version="1.0" encoding="utf-8"?>
<sst xmlns="http://schemas.openxmlformats.org/spreadsheetml/2006/main" count="157" uniqueCount="35">
  <si>
    <t>Multiperiod production model</t>
  </si>
  <si>
    <t>Input data</t>
  </si>
  <si>
    <t>Holding cost as % of prod cost</t>
  </si>
  <si>
    <t>Month</t>
  </si>
  <si>
    <t>Production cost/unit</t>
  </si>
  <si>
    <t>Units produced</t>
  </si>
  <si>
    <t>Production capacity</t>
  </si>
  <si>
    <t>On hand after production</t>
  </si>
  <si>
    <t>Demand</t>
  </si>
  <si>
    <t>Ending inventory</t>
  </si>
  <si>
    <t>Storage capacity</t>
  </si>
  <si>
    <t>Initial inventory</t>
  </si>
  <si>
    <t>Production plan</t>
  </si>
  <si>
    <t>Summary of costs</t>
  </si>
  <si>
    <t>Month 1</t>
  </si>
  <si>
    <t>Month 2</t>
  </si>
  <si>
    <t>Month 3</t>
  </si>
  <si>
    <t>Month 4</t>
  </si>
  <si>
    <t>Month 5</t>
  </si>
  <si>
    <t>Month 6</t>
  </si>
  <si>
    <t>Production costs</t>
  </si>
  <si>
    <t>Holding costs</t>
  </si>
  <si>
    <t>Month 7</t>
  </si>
  <si>
    <t xml:space="preserve">                                                              </t>
  </si>
  <si>
    <t xml:space="preserve">  </t>
  </si>
  <si>
    <t>&lt;=</t>
  </si>
  <si>
    <t>&gt;=</t>
  </si>
  <si>
    <t>Month 8</t>
  </si>
  <si>
    <t>MIN COST</t>
  </si>
  <si>
    <t xml:space="preserve">Min cost  </t>
  </si>
  <si>
    <t xml:space="preserve">Modification  of adding two more month has changed optimum production in first month </t>
  </si>
  <si>
    <t>Intially production was 5000 in the first month ,after adding twomonths optimum production increased by 10000</t>
  </si>
  <si>
    <t xml:space="preserve">Minimum cost </t>
  </si>
  <si>
    <t xml:space="preserve">Modification  by reducing the production plan by   two more month does not changed optimum production in first month </t>
  </si>
  <si>
    <t>Intially production was 5000 in the first month ,after removing  two months optimum production still remain at 5000</t>
  </si>
</sst>
</file>

<file path=xl/styles.xml><?xml version="1.0" encoding="utf-8"?>
<styleSheet xmlns="http://schemas.openxmlformats.org/spreadsheetml/2006/main">
  <numFmts count="3">
    <numFmt numFmtId="164" formatCode="&quot;$&quot;#,##0.00_);[Red]\(&quot;$&quot;#,##0.00\)"/>
    <numFmt numFmtId="165" formatCode="0.0000"/>
    <numFmt numFmtId="167" formatCode="&quot;$&quot;#,##0.000_);\(&quot;$&quot;#,##0.000\)"/>
  </numFmts>
  <fonts count="4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1" applyFont="1" applyFill="1" applyBorder="1"/>
    <xf numFmtId="0" fontId="2" fillId="0" borderId="0" xfId="1" quotePrefix="1" applyFont="1" applyFill="1" applyAlignment="1">
      <alignment horizontal="left"/>
    </xf>
    <xf numFmtId="0" fontId="3" fillId="0" borderId="0" xfId="1" applyFont="1" applyFill="1"/>
    <xf numFmtId="165" fontId="3" fillId="0" borderId="0" xfId="1" applyNumberFormat="1" applyFont="1" applyFill="1"/>
    <xf numFmtId="9" fontId="3" fillId="0" borderId="0" xfId="1" applyNumberFormat="1" applyFont="1" applyFill="1" applyBorder="1"/>
    <xf numFmtId="1" fontId="3" fillId="0" borderId="0" xfId="1" applyNumberFormat="1" applyFont="1" applyFill="1" applyBorder="1" applyAlignment="1">
      <alignment horizontal="right"/>
    </xf>
    <xf numFmtId="0" fontId="3" fillId="0" borderId="0" xfId="1" quotePrefix="1" applyFont="1" applyFill="1" applyAlignment="1">
      <alignment horizontal="left"/>
    </xf>
    <xf numFmtId="164" fontId="3" fillId="0" borderId="0" xfId="2" applyFont="1" applyFill="1" applyBorder="1"/>
    <xf numFmtId="167" fontId="3" fillId="0" borderId="0" xfId="1" applyNumberFormat="1" applyFont="1" applyFill="1" applyBorder="1"/>
    <xf numFmtId="0" fontId="2" fillId="0" borderId="0" xfId="1" applyFont="1" applyFill="1"/>
    <xf numFmtId="0" fontId="3" fillId="0" borderId="0" xfId="1" quotePrefix="1" applyFont="1" applyFill="1" applyBorder="1" applyAlignment="1">
      <alignment horizontal="right"/>
    </xf>
    <xf numFmtId="0" fontId="3" fillId="0" borderId="0" xfId="1" applyFont="1" applyFill="1" applyAlignment="1">
      <alignment horizontal="left"/>
    </xf>
    <xf numFmtId="0" fontId="3" fillId="0" borderId="0" xfId="1" applyFont="1" applyFill="1" applyBorder="1" applyAlignment="1">
      <alignment horizontal="right"/>
    </xf>
    <xf numFmtId="1" fontId="3" fillId="0" borderId="0" xfId="1" quotePrefix="1" applyNumberFormat="1" applyFont="1" applyFill="1" applyBorder="1" applyAlignment="1">
      <alignment horizontal="right"/>
    </xf>
    <xf numFmtId="0" fontId="2" fillId="0" borderId="0" xfId="1" applyFont="1" applyFill="1" applyAlignment="1">
      <alignment horizontal="left"/>
    </xf>
    <xf numFmtId="0" fontId="3" fillId="0" borderId="0" xfId="1" applyFont="1" applyAlignment="1">
      <alignment horizontal="left"/>
    </xf>
    <xf numFmtId="1" fontId="3" fillId="0" borderId="0" xfId="1" applyNumberFormat="1" applyFont="1" applyFill="1" applyBorder="1"/>
    <xf numFmtId="10" fontId="0" fillId="0" borderId="0" xfId="0" applyNumberFormat="1"/>
  </cellXfs>
  <cellStyles count="4">
    <cellStyle name="Currency 2" xfId="2"/>
    <cellStyle name="Normal" xfId="0" builtinId="0" customBuiltin="1"/>
    <cellStyle name="Normal 2" xfId="1"/>
    <cellStyle name="Percent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opLeftCell="A7" workbookViewId="0">
      <selection activeCell="J19" sqref="J19"/>
    </sheetView>
  </sheetViews>
  <sheetFormatPr defaultRowHeight="14.4"/>
  <cols>
    <col min="1" max="1" width="18.88671875" customWidth="1"/>
    <col min="2" max="2" width="10.88671875" customWidth="1"/>
    <col min="7" max="7" width="10.88671875" customWidth="1"/>
    <col min="8" max="8" width="11" customWidth="1"/>
    <col min="9" max="9" width="11.21875" customWidth="1"/>
  </cols>
  <sheetData>
    <row r="1" spans="1:10">
      <c r="A1" s="2" t="s">
        <v>0</v>
      </c>
      <c r="B1" s="3"/>
      <c r="C1" s="3" t="s">
        <v>23</v>
      </c>
      <c r="D1" s="3"/>
      <c r="E1" s="3"/>
      <c r="F1" s="3"/>
      <c r="G1" s="3"/>
    </row>
    <row r="2" spans="1:10">
      <c r="A2" s="3"/>
      <c r="B2" s="3"/>
      <c r="C2" s="3"/>
      <c r="D2" s="3"/>
      <c r="E2" s="3"/>
      <c r="F2" s="3"/>
      <c r="G2" s="3"/>
    </row>
    <row r="3" spans="1:10">
      <c r="A3" s="2" t="s">
        <v>1</v>
      </c>
      <c r="B3" s="3"/>
      <c r="C3" s="3"/>
      <c r="D3" s="3"/>
      <c r="E3" s="4" t="s">
        <v>24</v>
      </c>
      <c r="F3" s="3"/>
      <c r="G3" s="3"/>
    </row>
    <row r="4" spans="1:10">
      <c r="A4" s="3" t="s">
        <v>11</v>
      </c>
      <c r="B4" s="3">
        <v>5000</v>
      </c>
      <c r="C4" s="1"/>
      <c r="D4" s="1"/>
      <c r="E4" s="1"/>
      <c r="F4" s="1"/>
      <c r="G4" s="1"/>
    </row>
    <row r="5" spans="1:10">
      <c r="A5" s="3" t="s">
        <v>2</v>
      </c>
      <c r="B5" s="5">
        <v>0.05</v>
      </c>
      <c r="C5" s="1"/>
      <c r="D5" s="1"/>
      <c r="E5" s="1"/>
      <c r="F5" s="1"/>
      <c r="G5" s="1"/>
    </row>
    <row r="6" spans="1:10">
      <c r="A6" s="3"/>
      <c r="B6" s="1"/>
      <c r="C6" s="1"/>
      <c r="D6" s="1"/>
      <c r="E6" s="1"/>
      <c r="F6" s="1"/>
      <c r="G6" s="1"/>
    </row>
    <row r="7" spans="1:10">
      <c r="A7" s="3" t="s">
        <v>3</v>
      </c>
      <c r="B7" s="6" t="s">
        <v>14</v>
      </c>
      <c r="C7" s="6" t="s">
        <v>15</v>
      </c>
      <c r="D7" s="6" t="s">
        <v>16</v>
      </c>
      <c r="E7" s="6" t="s">
        <v>17</v>
      </c>
      <c r="F7" s="6" t="s">
        <v>18</v>
      </c>
      <c r="G7" s="6" t="s">
        <v>19</v>
      </c>
    </row>
    <row r="8" spans="1:10">
      <c r="A8" s="7" t="s">
        <v>4</v>
      </c>
      <c r="B8" s="8">
        <v>12.5</v>
      </c>
      <c r="C8" s="8">
        <v>12.55</v>
      </c>
      <c r="D8" s="8">
        <v>12.7</v>
      </c>
      <c r="E8" s="8">
        <v>12.8</v>
      </c>
      <c r="F8" s="8">
        <v>12.85</v>
      </c>
      <c r="G8" s="8">
        <v>12.95</v>
      </c>
    </row>
    <row r="9" spans="1:10">
      <c r="A9" s="7"/>
      <c r="B9" s="9"/>
      <c r="C9" s="9"/>
      <c r="D9" s="9"/>
      <c r="E9" s="9"/>
      <c r="F9" s="9"/>
      <c r="G9" s="9"/>
    </row>
    <row r="10" spans="1:10">
      <c r="A10" s="10" t="s">
        <v>12</v>
      </c>
      <c r="B10" s="1"/>
      <c r="C10" s="1"/>
      <c r="D10" s="1"/>
      <c r="E10" s="1"/>
      <c r="F10" s="1"/>
      <c r="G10" s="1"/>
    </row>
    <row r="11" spans="1:10">
      <c r="A11" s="3" t="s">
        <v>3</v>
      </c>
      <c r="B11" s="6">
        <v>1</v>
      </c>
      <c r="C11" s="6">
        <v>2</v>
      </c>
      <c r="D11" s="6">
        <v>3</v>
      </c>
      <c r="E11" s="6">
        <v>4</v>
      </c>
      <c r="F11" s="6">
        <v>5</v>
      </c>
      <c r="G11" s="6">
        <v>6</v>
      </c>
    </row>
    <row r="12" spans="1:10">
      <c r="A12" s="3" t="s">
        <v>5</v>
      </c>
      <c r="B12" s="1">
        <v>5000</v>
      </c>
      <c r="C12" s="1">
        <v>20000</v>
      </c>
      <c r="D12" s="1">
        <v>30000</v>
      </c>
      <c r="E12" s="1">
        <v>30000</v>
      </c>
      <c r="F12" s="1">
        <v>25000</v>
      </c>
      <c r="G12" s="1">
        <v>9999.9999998544808</v>
      </c>
    </row>
    <row r="13" spans="1:10">
      <c r="A13" s="3"/>
      <c r="B13" s="13" t="s">
        <v>25</v>
      </c>
      <c r="C13" s="13" t="s">
        <v>25</v>
      </c>
      <c r="D13" s="13" t="s">
        <v>25</v>
      </c>
      <c r="E13" s="13" t="s">
        <v>25</v>
      </c>
      <c r="F13" s="13" t="s">
        <v>25</v>
      </c>
      <c r="G13" s="13" t="s">
        <v>25</v>
      </c>
    </row>
    <row r="14" spans="1:10">
      <c r="A14" s="3" t="s">
        <v>6</v>
      </c>
      <c r="B14" s="3">
        <v>30000</v>
      </c>
      <c r="C14" s="3">
        <v>30000</v>
      </c>
      <c r="D14" s="3">
        <v>30000</v>
      </c>
      <c r="E14" s="3">
        <v>30000</v>
      </c>
      <c r="F14" s="3">
        <v>30000</v>
      </c>
      <c r="G14" s="3">
        <v>30000</v>
      </c>
    </row>
    <row r="15" spans="1:10">
      <c r="A15" s="3"/>
      <c r="B15" s="1"/>
      <c r="C15" s="1"/>
      <c r="D15" s="1"/>
      <c r="E15" s="1"/>
      <c r="F15" s="1"/>
      <c r="G15" s="1"/>
    </row>
    <row r="16" spans="1:10">
      <c r="A16" s="12" t="s">
        <v>7</v>
      </c>
      <c r="B16" s="1">
        <f>B4+B12</f>
        <v>10000</v>
      </c>
      <c r="C16" s="17">
        <f>B20+C12</f>
        <v>20000</v>
      </c>
      <c r="D16" s="17">
        <f>C20+D12</f>
        <v>35000</v>
      </c>
      <c r="E16" s="17">
        <f>D20+E12</f>
        <v>35000</v>
      </c>
      <c r="F16" s="17">
        <f>E20+F12</f>
        <v>25000</v>
      </c>
      <c r="G16" s="17">
        <f>F20+G12</f>
        <v>9999.9999998544808</v>
      </c>
      <c r="I16" s="17">
        <f>B8*B12+C8*C12+D8*D12+E8*E12+F8*F12+G8*G12+B20+B8*0.05*B20+C20*0.05*C8+D8*0.05*D20+E20*0.05*E8+F20*0.05*F8+G8*0.05*G20</f>
        <v>1535562.4999980212</v>
      </c>
      <c r="J16" t="s">
        <v>29</v>
      </c>
    </row>
    <row r="17" spans="1:8">
      <c r="A17" s="3"/>
      <c r="B17" s="13" t="s">
        <v>26</v>
      </c>
      <c r="C17" s="13" t="s">
        <v>26</v>
      </c>
      <c r="D17" s="13" t="s">
        <v>26</v>
      </c>
      <c r="E17" s="13" t="s">
        <v>26</v>
      </c>
      <c r="F17" s="13" t="s">
        <v>26</v>
      </c>
      <c r="G17" s="13" t="s">
        <v>26</v>
      </c>
    </row>
    <row r="18" spans="1:8">
      <c r="A18" s="3" t="s">
        <v>8</v>
      </c>
      <c r="B18" s="3">
        <v>10000</v>
      </c>
      <c r="C18" s="3">
        <v>15000</v>
      </c>
      <c r="D18" s="3">
        <v>30000</v>
      </c>
      <c r="E18" s="3">
        <v>35000</v>
      </c>
      <c r="F18" s="3">
        <v>25000</v>
      </c>
      <c r="G18" s="3">
        <v>10000</v>
      </c>
    </row>
    <row r="19" spans="1:8">
      <c r="A19" s="3"/>
      <c r="B19" s="11"/>
      <c r="C19" s="11"/>
      <c r="D19" s="11"/>
      <c r="E19" s="11"/>
      <c r="F19" s="11"/>
      <c r="G19" s="11"/>
    </row>
    <row r="20" spans="1:8">
      <c r="A20" s="3" t="s">
        <v>9</v>
      </c>
      <c r="B20" s="14">
        <f t="shared" ref="B20:G20" si="0">B16-B18</f>
        <v>0</v>
      </c>
      <c r="C20" s="14">
        <f t="shared" si="0"/>
        <v>5000</v>
      </c>
      <c r="D20" s="14">
        <f t="shared" si="0"/>
        <v>5000</v>
      </c>
      <c r="E20" s="14">
        <f t="shared" si="0"/>
        <v>0</v>
      </c>
      <c r="F20" s="14">
        <f t="shared" si="0"/>
        <v>0</v>
      </c>
      <c r="G20" s="14">
        <f t="shared" si="0"/>
        <v>-1.4551915228366852E-7</v>
      </c>
    </row>
    <row r="21" spans="1:8">
      <c r="A21" s="3"/>
      <c r="B21" s="13" t="s">
        <v>25</v>
      </c>
      <c r="C21" s="13" t="s">
        <v>25</v>
      </c>
      <c r="D21" s="13" t="s">
        <v>25</v>
      </c>
      <c r="E21" s="13" t="s">
        <v>25</v>
      </c>
      <c r="F21" s="13" t="s">
        <v>25</v>
      </c>
      <c r="G21" s="13" t="s">
        <v>25</v>
      </c>
    </row>
    <row r="22" spans="1:8">
      <c r="A22" s="3" t="s">
        <v>10</v>
      </c>
      <c r="B22" s="3">
        <v>10000</v>
      </c>
      <c r="C22" s="3">
        <v>10000</v>
      </c>
      <c r="D22" s="3">
        <v>10000</v>
      </c>
      <c r="E22" s="3">
        <v>10000</v>
      </c>
      <c r="F22" s="3">
        <v>10000</v>
      </c>
      <c r="G22" s="3">
        <v>10000</v>
      </c>
    </row>
    <row r="23" spans="1:8">
      <c r="A23" s="10"/>
      <c r="B23" s="1"/>
      <c r="C23" s="1"/>
      <c r="D23" s="1"/>
      <c r="E23" s="1"/>
      <c r="F23" s="1"/>
      <c r="G23" s="1"/>
    </row>
    <row r="24" spans="1:8">
      <c r="A24" s="15" t="s">
        <v>13</v>
      </c>
      <c r="B24" s="9"/>
      <c r="C24" s="1"/>
      <c r="D24" s="1"/>
      <c r="E24" s="1"/>
      <c r="F24" s="1"/>
      <c r="G24" s="1"/>
    </row>
    <row r="25" spans="1:8">
      <c r="A25" s="3" t="s">
        <v>3</v>
      </c>
      <c r="B25" s="6" t="s">
        <v>14</v>
      </c>
      <c r="C25" s="6" t="s">
        <v>15</v>
      </c>
      <c r="D25" s="6" t="s">
        <v>16</v>
      </c>
      <c r="E25" s="6" t="s">
        <v>17</v>
      </c>
      <c r="F25" s="6" t="s">
        <v>18</v>
      </c>
      <c r="G25" s="6" t="s">
        <v>19</v>
      </c>
    </row>
    <row r="26" spans="1:8">
      <c r="A26" s="16" t="s">
        <v>20</v>
      </c>
      <c r="B26" s="3">
        <f t="shared" ref="B26:G26" si="1">B8*B12</f>
        <v>62500</v>
      </c>
      <c r="C26" s="3">
        <f t="shared" si="1"/>
        <v>251000</v>
      </c>
      <c r="D26" s="3">
        <f t="shared" si="1"/>
        <v>381000</v>
      </c>
      <c r="E26" s="3">
        <f t="shared" si="1"/>
        <v>384000</v>
      </c>
      <c r="F26" s="3">
        <f t="shared" si="1"/>
        <v>321250</v>
      </c>
      <c r="G26" s="3">
        <f t="shared" si="1"/>
        <v>129499.99999811553</v>
      </c>
      <c r="H26" s="3">
        <f>SUM(B26:G26)</f>
        <v>1529249.9999981155</v>
      </c>
    </row>
    <row r="27" spans="1:8">
      <c r="A27" s="16" t="s">
        <v>21</v>
      </c>
      <c r="B27" s="3">
        <f>B5*B8*B20</f>
        <v>0</v>
      </c>
      <c r="C27" s="3">
        <f>B5*C8*C20</f>
        <v>3137.5000000000005</v>
      </c>
      <c r="D27" s="3">
        <f>B5*D8*D20</f>
        <v>3175</v>
      </c>
      <c r="E27" s="3">
        <f>B5*E8*E20</f>
        <v>0</v>
      </c>
      <c r="F27" s="3">
        <f>B5*F8*F20</f>
        <v>0</v>
      </c>
      <c r="G27" s="3">
        <f t="shared" ref="G27" si="2">G5*G8*G20</f>
        <v>0</v>
      </c>
      <c r="H27">
        <f>SUM(B27:G27)</f>
        <v>6312.5</v>
      </c>
    </row>
    <row r="28" spans="1:8">
      <c r="B28">
        <f>SUM(B26:B27)</f>
        <v>62500</v>
      </c>
      <c r="C28">
        <f t="shared" ref="C28:F28" si="3">SUM(C26:C27)</f>
        <v>254137.5</v>
      </c>
      <c r="D28">
        <f t="shared" si="3"/>
        <v>384175</v>
      </c>
      <c r="E28">
        <f t="shared" si="3"/>
        <v>384000</v>
      </c>
      <c r="F28">
        <f t="shared" si="3"/>
        <v>321250</v>
      </c>
      <c r="G28">
        <f>SUM(G26:G27)</f>
        <v>129499.99999811553</v>
      </c>
      <c r="H28">
        <f>SUM(H26:H27)</f>
        <v>1535562.4999981155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L31"/>
  <sheetViews>
    <sheetView topLeftCell="A19" workbookViewId="0">
      <selection activeCell="B30" sqref="B30:K31"/>
    </sheetView>
  </sheetViews>
  <sheetFormatPr defaultRowHeight="14.4"/>
  <cols>
    <col min="1" max="1" width="21.88671875" customWidth="1"/>
    <col min="2" max="2" width="10.88671875" customWidth="1"/>
    <col min="7" max="7" width="10.88671875" customWidth="1"/>
    <col min="8" max="8" width="11" customWidth="1"/>
    <col min="9" max="9" width="12.21875" customWidth="1"/>
    <col min="11" max="11" width="12" bestFit="1" customWidth="1"/>
  </cols>
  <sheetData>
    <row r="1" spans="1:11">
      <c r="A1" s="2" t="s">
        <v>0</v>
      </c>
      <c r="B1" s="3"/>
      <c r="C1" s="3" t="s">
        <v>23</v>
      </c>
      <c r="D1" s="3"/>
      <c r="E1" s="3"/>
      <c r="F1" s="3"/>
      <c r="G1" s="3"/>
    </row>
    <row r="2" spans="1:11">
      <c r="A2" s="3"/>
      <c r="B2" s="3"/>
      <c r="C2" s="3"/>
      <c r="D2" s="3"/>
      <c r="E2" s="3"/>
      <c r="F2" s="3"/>
      <c r="G2" s="3"/>
    </row>
    <row r="3" spans="1:11">
      <c r="A3" s="2" t="s">
        <v>1</v>
      </c>
      <c r="B3" s="3"/>
      <c r="C3" s="3"/>
      <c r="D3" s="3"/>
      <c r="E3" s="4" t="s">
        <v>24</v>
      </c>
      <c r="F3" s="3"/>
      <c r="G3" s="3"/>
    </row>
    <row r="4" spans="1:11">
      <c r="A4" s="3" t="s">
        <v>11</v>
      </c>
      <c r="B4" s="3">
        <v>5000</v>
      </c>
      <c r="C4" s="1"/>
      <c r="D4" s="1"/>
      <c r="E4" s="1"/>
      <c r="F4" s="1"/>
      <c r="G4" s="1"/>
    </row>
    <row r="5" spans="1:11">
      <c r="A5" s="3" t="s">
        <v>2</v>
      </c>
      <c r="B5" s="5">
        <v>0.05</v>
      </c>
      <c r="C5" s="1"/>
      <c r="D5" s="1"/>
      <c r="E5" s="1"/>
      <c r="F5" s="1"/>
      <c r="G5" s="1"/>
    </row>
    <row r="6" spans="1:11">
      <c r="A6" s="3"/>
      <c r="B6" s="1"/>
      <c r="C6" s="1"/>
      <c r="D6" s="1"/>
      <c r="E6" s="1"/>
      <c r="F6" s="1"/>
      <c r="G6" s="1"/>
    </row>
    <row r="7" spans="1:11">
      <c r="A7" s="3" t="s">
        <v>3</v>
      </c>
      <c r="B7" s="6" t="s">
        <v>14</v>
      </c>
      <c r="C7" s="6" t="s">
        <v>15</v>
      </c>
      <c r="D7" s="6" t="s">
        <v>16</v>
      </c>
      <c r="E7" s="6" t="s">
        <v>17</v>
      </c>
      <c r="F7" s="6" t="s">
        <v>18</v>
      </c>
      <c r="G7" s="6" t="s">
        <v>19</v>
      </c>
      <c r="H7" s="6" t="s">
        <v>22</v>
      </c>
      <c r="I7" s="6" t="s">
        <v>27</v>
      </c>
    </row>
    <row r="8" spans="1:11">
      <c r="A8" s="7" t="s">
        <v>4</v>
      </c>
      <c r="B8" s="8">
        <v>12.5</v>
      </c>
      <c r="C8" s="8">
        <v>12.55</v>
      </c>
      <c r="D8" s="8">
        <v>12.7</v>
      </c>
      <c r="E8" s="8">
        <v>12.8</v>
      </c>
      <c r="F8" s="8">
        <v>12.85</v>
      </c>
      <c r="G8" s="8">
        <v>12.95</v>
      </c>
      <c r="H8" s="8">
        <v>12.95</v>
      </c>
      <c r="I8" s="8">
        <v>12.95</v>
      </c>
    </row>
    <row r="9" spans="1:11">
      <c r="A9" s="7"/>
      <c r="B9" s="9"/>
      <c r="C9" s="9"/>
      <c r="D9" s="9"/>
      <c r="E9" s="9"/>
      <c r="F9" s="9"/>
      <c r="G9" s="9"/>
    </row>
    <row r="10" spans="1:11">
      <c r="A10" s="10" t="s">
        <v>12</v>
      </c>
      <c r="B10" s="1"/>
      <c r="C10" s="1"/>
      <c r="D10" s="1"/>
      <c r="E10" s="1"/>
      <c r="F10" s="1"/>
      <c r="G10" s="1"/>
    </row>
    <row r="11" spans="1:11">
      <c r="A11" s="3" t="s">
        <v>3</v>
      </c>
      <c r="B11" s="6">
        <v>1</v>
      </c>
      <c r="C11" s="6">
        <v>2</v>
      </c>
      <c r="D11" s="6">
        <v>3</v>
      </c>
      <c r="E11" s="6">
        <v>4</v>
      </c>
      <c r="F11" s="6">
        <v>5</v>
      </c>
      <c r="G11" s="6">
        <v>6</v>
      </c>
      <c r="H11" s="6">
        <v>7</v>
      </c>
      <c r="I11" s="6">
        <v>8</v>
      </c>
    </row>
    <row r="12" spans="1:11">
      <c r="A12" s="3" t="s">
        <v>5</v>
      </c>
      <c r="B12" s="1">
        <v>15000</v>
      </c>
      <c r="C12" s="1">
        <v>15000</v>
      </c>
      <c r="D12" s="1">
        <v>30000</v>
      </c>
      <c r="E12" s="1">
        <v>30000</v>
      </c>
      <c r="F12" s="1">
        <v>30000</v>
      </c>
      <c r="G12" s="1">
        <v>2.0194839173657902E-28</v>
      </c>
      <c r="H12">
        <v>20000</v>
      </c>
      <c r="I12">
        <v>0</v>
      </c>
    </row>
    <row r="13" spans="1:11">
      <c r="A13" s="3"/>
      <c r="B13" s="13" t="s">
        <v>25</v>
      </c>
      <c r="C13" s="13" t="s">
        <v>25</v>
      </c>
      <c r="D13" s="13" t="s">
        <v>25</v>
      </c>
      <c r="E13" s="13" t="s">
        <v>25</v>
      </c>
      <c r="F13" s="13" t="s">
        <v>25</v>
      </c>
      <c r="G13" s="13" t="s">
        <v>25</v>
      </c>
      <c r="H13" s="13" t="s">
        <v>25</v>
      </c>
      <c r="I13" s="13" t="s">
        <v>25</v>
      </c>
    </row>
    <row r="14" spans="1:11">
      <c r="A14" s="3" t="s">
        <v>6</v>
      </c>
      <c r="B14" s="3">
        <v>30000</v>
      </c>
      <c r="C14" s="3">
        <v>30000</v>
      </c>
      <c r="D14" s="3">
        <v>30000</v>
      </c>
      <c r="E14" s="3">
        <v>30000</v>
      </c>
      <c r="F14" s="3">
        <v>30000</v>
      </c>
      <c r="G14" s="3">
        <v>30000</v>
      </c>
      <c r="H14" s="3">
        <v>30000</v>
      </c>
      <c r="I14" s="3">
        <v>30000</v>
      </c>
    </row>
    <row r="15" spans="1:11">
      <c r="A15" s="3"/>
      <c r="B15" s="1"/>
      <c r="C15" s="1"/>
      <c r="D15" s="1"/>
      <c r="E15" s="1"/>
      <c r="F15" s="1"/>
      <c r="G15" s="1"/>
    </row>
    <row r="16" spans="1:11">
      <c r="A16" s="12" t="s">
        <v>7</v>
      </c>
      <c r="B16" s="1">
        <f>B4+B12</f>
        <v>20000</v>
      </c>
      <c r="C16" s="17">
        <f>B20+C12</f>
        <v>25000</v>
      </c>
      <c r="D16" s="17">
        <f>C20+D12</f>
        <v>40000</v>
      </c>
      <c r="E16" s="17">
        <f>D20+E12</f>
        <v>40000</v>
      </c>
      <c r="F16" s="17">
        <f>E20+F12</f>
        <v>35000</v>
      </c>
      <c r="G16" s="17">
        <f>F20+G12</f>
        <v>10000</v>
      </c>
      <c r="H16" s="17">
        <f t="shared" ref="H16:I16" si="0">G20+H12</f>
        <v>20000</v>
      </c>
      <c r="I16" s="17">
        <f t="shared" si="0"/>
        <v>10000</v>
      </c>
      <c r="K16" s="17">
        <f>B12*B8+C8*C12+D8*D12+E8*E12+F8*F12+G8*G12+H8*H12+I8*I12</f>
        <v>1785250</v>
      </c>
    </row>
    <row r="17" spans="1:12">
      <c r="A17" s="3"/>
      <c r="B17" s="13" t="s">
        <v>26</v>
      </c>
      <c r="C17" s="13" t="s">
        <v>26</v>
      </c>
      <c r="D17" s="13" t="s">
        <v>26</v>
      </c>
      <c r="E17" s="13" t="s">
        <v>26</v>
      </c>
      <c r="F17" s="13" t="s">
        <v>26</v>
      </c>
      <c r="G17" s="13" t="s">
        <v>26</v>
      </c>
      <c r="H17" s="13" t="s">
        <v>26</v>
      </c>
      <c r="I17" s="13" t="s">
        <v>26</v>
      </c>
      <c r="K17" s="18"/>
    </row>
    <row r="18" spans="1:12">
      <c r="A18" s="3" t="s">
        <v>8</v>
      </c>
      <c r="B18" s="3">
        <v>10000</v>
      </c>
      <c r="C18" s="3">
        <v>15000</v>
      </c>
      <c r="D18" s="3">
        <v>30000</v>
      </c>
      <c r="E18" s="3">
        <v>35000</v>
      </c>
      <c r="F18" s="3">
        <v>25000</v>
      </c>
      <c r="G18" s="3">
        <v>10000</v>
      </c>
      <c r="H18" s="3">
        <v>10000</v>
      </c>
      <c r="I18" s="3">
        <v>10000</v>
      </c>
      <c r="K18">
        <f>K16+B8*0.05*B20+C20*0.05*C8+D8*0.05*D20+0.05*E8*E20+0.05*F20*F8+0.05*G8*G20+0.05*H20*H8+0.05*I8*I20</f>
        <v>1820225</v>
      </c>
      <c r="L18" t="s">
        <v>28</v>
      </c>
    </row>
    <row r="19" spans="1:12">
      <c r="A19" s="3"/>
      <c r="B19" s="11"/>
      <c r="C19" s="11"/>
      <c r="D19" s="11"/>
      <c r="E19" s="11"/>
      <c r="F19" s="11"/>
      <c r="G19" s="11"/>
    </row>
    <row r="20" spans="1:12">
      <c r="A20" s="3" t="s">
        <v>9</v>
      </c>
      <c r="B20" s="14">
        <f t="shared" ref="B20:J20" si="1">B16-B18</f>
        <v>10000</v>
      </c>
      <c r="C20" s="14">
        <f t="shared" si="1"/>
        <v>10000</v>
      </c>
      <c r="D20" s="14">
        <f t="shared" si="1"/>
        <v>10000</v>
      </c>
      <c r="E20" s="14">
        <f t="shared" si="1"/>
        <v>5000</v>
      </c>
      <c r="F20" s="14">
        <f t="shared" si="1"/>
        <v>10000</v>
      </c>
      <c r="G20" s="14">
        <f t="shared" si="1"/>
        <v>0</v>
      </c>
      <c r="H20" s="14">
        <f t="shared" si="1"/>
        <v>10000</v>
      </c>
      <c r="I20" s="14">
        <f t="shared" si="1"/>
        <v>0</v>
      </c>
      <c r="J20" s="14"/>
    </row>
    <row r="21" spans="1:12">
      <c r="A21" s="3"/>
      <c r="B21" s="13" t="s">
        <v>25</v>
      </c>
      <c r="C21" s="13" t="s">
        <v>25</v>
      </c>
      <c r="D21" s="13" t="s">
        <v>25</v>
      </c>
      <c r="E21" s="13" t="s">
        <v>25</v>
      </c>
      <c r="F21" s="13" t="s">
        <v>25</v>
      </c>
      <c r="G21" s="13" t="s">
        <v>25</v>
      </c>
      <c r="H21" s="13" t="s">
        <v>25</v>
      </c>
      <c r="I21" s="13" t="s">
        <v>25</v>
      </c>
    </row>
    <row r="22" spans="1:12">
      <c r="A22" s="3" t="s">
        <v>10</v>
      </c>
      <c r="B22" s="3">
        <v>10000</v>
      </c>
      <c r="C22" s="3">
        <v>10000</v>
      </c>
      <c r="D22" s="3">
        <v>10000</v>
      </c>
      <c r="E22" s="3">
        <v>10000</v>
      </c>
      <c r="F22" s="3">
        <v>10000</v>
      </c>
      <c r="G22" s="3">
        <v>10000</v>
      </c>
      <c r="H22" s="3">
        <v>10000</v>
      </c>
      <c r="I22" s="3">
        <v>10000</v>
      </c>
    </row>
    <row r="23" spans="1:12">
      <c r="A23" s="10"/>
      <c r="B23" s="1"/>
      <c r="C23" s="1"/>
      <c r="D23" s="1"/>
      <c r="E23" s="1"/>
      <c r="F23" s="1"/>
      <c r="G23" s="1"/>
    </row>
    <row r="24" spans="1:12">
      <c r="A24" s="15" t="s">
        <v>13</v>
      </c>
      <c r="B24" s="9"/>
      <c r="C24" s="1"/>
      <c r="D24" s="1"/>
      <c r="E24" s="1"/>
      <c r="F24" s="1"/>
      <c r="G24" s="1"/>
    </row>
    <row r="25" spans="1:12">
      <c r="A25" s="3" t="s">
        <v>3</v>
      </c>
      <c r="B25" s="6" t="s">
        <v>14</v>
      </c>
      <c r="C25" s="6" t="s">
        <v>15</v>
      </c>
      <c r="D25" s="6" t="s">
        <v>16</v>
      </c>
      <c r="E25" s="6" t="s">
        <v>17</v>
      </c>
      <c r="F25" s="6" t="s">
        <v>18</v>
      </c>
      <c r="G25" s="6" t="s">
        <v>19</v>
      </c>
      <c r="H25" s="6" t="s">
        <v>22</v>
      </c>
      <c r="I25" s="6" t="s">
        <v>27</v>
      </c>
    </row>
    <row r="26" spans="1:12">
      <c r="A26" s="16" t="s">
        <v>20</v>
      </c>
      <c r="B26" s="3">
        <f t="shared" ref="B26:I26" si="2">B8*B12</f>
        <v>187500</v>
      </c>
      <c r="C26" s="3">
        <f t="shared" si="2"/>
        <v>188250</v>
      </c>
      <c r="D26" s="3">
        <f t="shared" si="2"/>
        <v>381000</v>
      </c>
      <c r="E26" s="3">
        <f t="shared" si="2"/>
        <v>384000</v>
      </c>
      <c r="F26" s="3">
        <f t="shared" si="2"/>
        <v>385500</v>
      </c>
      <c r="G26" s="3">
        <f t="shared" si="2"/>
        <v>2.6152316729886982E-27</v>
      </c>
      <c r="H26" s="3">
        <f t="shared" si="2"/>
        <v>259000</v>
      </c>
      <c r="I26" s="3">
        <f t="shared" si="2"/>
        <v>0</v>
      </c>
      <c r="J26" s="3">
        <f>SUM(B26:I26)</f>
        <v>1785250</v>
      </c>
    </row>
    <row r="27" spans="1:12">
      <c r="A27" s="16" t="s">
        <v>21</v>
      </c>
      <c r="B27" s="3">
        <f>B5*B8*B20</f>
        <v>6250</v>
      </c>
      <c r="C27" s="3">
        <f>B5*C8*C20</f>
        <v>6275.0000000000009</v>
      </c>
      <c r="D27" s="3">
        <f>B5*D8*D20</f>
        <v>6350</v>
      </c>
      <c r="E27" s="3">
        <f>B5*E8*E20</f>
        <v>3200.0000000000005</v>
      </c>
      <c r="F27" s="3">
        <f>B5*F8*F20</f>
        <v>6425.0000000000009</v>
      </c>
      <c r="G27" s="3">
        <f t="shared" ref="G27:I27" si="3">G5*G8*G20</f>
        <v>0</v>
      </c>
      <c r="H27" s="3">
        <f>B5*H8*H20</f>
        <v>6475</v>
      </c>
      <c r="I27" s="3">
        <f>B5*I8*I20</f>
        <v>0</v>
      </c>
      <c r="J27" s="3">
        <f>SUM(B27:I27)</f>
        <v>34975</v>
      </c>
    </row>
    <row r="28" spans="1:12">
      <c r="B28">
        <f>SUM(B26:B27)</f>
        <v>193750</v>
      </c>
      <c r="C28">
        <f t="shared" ref="C28:I28" si="4">SUM(C26:C27)</f>
        <v>194525</v>
      </c>
      <c r="D28">
        <f t="shared" si="4"/>
        <v>387350</v>
      </c>
      <c r="E28">
        <f t="shared" si="4"/>
        <v>387200</v>
      </c>
      <c r="F28">
        <f t="shared" si="4"/>
        <v>391925</v>
      </c>
      <c r="G28">
        <f t="shared" si="4"/>
        <v>2.6152316729886982E-27</v>
      </c>
      <c r="H28">
        <f t="shared" si="4"/>
        <v>265475</v>
      </c>
      <c r="I28">
        <f t="shared" si="4"/>
        <v>0</v>
      </c>
      <c r="J28">
        <f>SUM(J26:J27)</f>
        <v>1820225</v>
      </c>
    </row>
    <row r="30" spans="1:12">
      <c r="B30" t="s">
        <v>30</v>
      </c>
    </row>
    <row r="31" spans="1:12">
      <c r="B31" t="s">
        <v>31</v>
      </c>
    </row>
  </sheetData>
  <printOptions headings="1" gridLines="1"/>
  <pageMargins left="0.75" right="0.75" top="1" bottom="1" header="0.5" footer="0.5"/>
  <pageSetup scale="74" orientation="portrait" horizontalDpi="300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2"/>
  <sheetViews>
    <sheetView tabSelected="1" topLeftCell="A19" workbookViewId="0">
      <selection activeCell="J34" sqref="J34"/>
    </sheetView>
  </sheetViews>
  <sheetFormatPr defaultRowHeight="14.4"/>
  <cols>
    <col min="1" max="1" width="19" customWidth="1"/>
    <col min="2" max="2" width="11.33203125" customWidth="1"/>
  </cols>
  <sheetData>
    <row r="1" spans="1:10">
      <c r="A1" s="2" t="s">
        <v>0</v>
      </c>
      <c r="B1" s="3"/>
      <c r="C1" s="3" t="s">
        <v>23</v>
      </c>
      <c r="D1" s="3"/>
      <c r="E1" s="3"/>
      <c r="F1" s="3"/>
      <c r="G1" s="3"/>
    </row>
    <row r="2" spans="1:10">
      <c r="A2" s="3"/>
      <c r="B2" s="3"/>
      <c r="C2" s="3"/>
      <c r="D2" s="3"/>
      <c r="E2" s="3"/>
      <c r="F2" s="3"/>
      <c r="G2" s="3"/>
    </row>
    <row r="3" spans="1:10">
      <c r="A3" s="2" t="s">
        <v>1</v>
      </c>
      <c r="B3" s="3"/>
      <c r="C3" s="3"/>
      <c r="D3" s="3"/>
      <c r="E3" s="4" t="s">
        <v>24</v>
      </c>
      <c r="F3" s="3"/>
      <c r="G3" s="3"/>
    </row>
    <row r="4" spans="1:10">
      <c r="A4" s="3" t="s">
        <v>11</v>
      </c>
      <c r="B4" s="3">
        <v>5000</v>
      </c>
      <c r="C4" s="1"/>
      <c r="D4" s="1"/>
      <c r="E4" s="1"/>
      <c r="F4" s="1"/>
      <c r="G4" s="1"/>
    </row>
    <row r="5" spans="1:10">
      <c r="A5" s="3" t="s">
        <v>2</v>
      </c>
      <c r="B5" s="5">
        <v>0.05</v>
      </c>
      <c r="C5" s="1"/>
      <c r="D5" s="1"/>
      <c r="E5" s="1"/>
      <c r="F5" s="1"/>
      <c r="G5" s="1"/>
    </row>
    <row r="6" spans="1:10">
      <c r="A6" s="3"/>
      <c r="B6" s="1"/>
      <c r="C6" s="1"/>
      <c r="D6" s="1"/>
      <c r="E6" s="1"/>
      <c r="F6" s="1"/>
      <c r="G6" s="1"/>
    </row>
    <row r="7" spans="1:10">
      <c r="A7" s="3" t="s">
        <v>3</v>
      </c>
      <c r="B7" s="6" t="s">
        <v>14</v>
      </c>
      <c r="C7" s="6" t="s">
        <v>15</v>
      </c>
      <c r="D7" s="6" t="s">
        <v>16</v>
      </c>
      <c r="E7" s="6" t="s">
        <v>17</v>
      </c>
      <c r="F7" s="6"/>
      <c r="G7" s="6"/>
    </row>
    <row r="8" spans="1:10">
      <c r="A8" s="7" t="s">
        <v>4</v>
      </c>
      <c r="B8" s="8">
        <v>12.5</v>
      </c>
      <c r="C8" s="8">
        <v>12.55</v>
      </c>
      <c r="D8" s="8">
        <v>12.7</v>
      </c>
      <c r="E8" s="8">
        <v>12.8</v>
      </c>
      <c r="F8" s="8"/>
      <c r="G8" s="8"/>
    </row>
    <row r="9" spans="1:10">
      <c r="A9" s="7"/>
      <c r="B9" s="9"/>
      <c r="C9" s="9"/>
      <c r="D9" s="9"/>
      <c r="E9" s="9"/>
      <c r="F9" s="9"/>
      <c r="G9" s="9"/>
    </row>
    <row r="10" spans="1:10">
      <c r="A10" s="10" t="s">
        <v>12</v>
      </c>
      <c r="B10" s="1"/>
      <c r="C10" s="1"/>
      <c r="D10" s="1"/>
      <c r="E10" s="1"/>
      <c r="F10" s="1"/>
      <c r="G10" s="1"/>
    </row>
    <row r="11" spans="1:10">
      <c r="A11" s="3" t="s">
        <v>3</v>
      </c>
      <c r="B11" s="6">
        <v>1</v>
      </c>
      <c r="C11" s="6">
        <v>2</v>
      </c>
      <c r="D11" s="6">
        <v>3</v>
      </c>
      <c r="E11" s="6">
        <v>4</v>
      </c>
      <c r="F11" s="6"/>
      <c r="G11" s="6"/>
    </row>
    <row r="12" spans="1:10">
      <c r="A12" s="3" t="s">
        <v>5</v>
      </c>
      <c r="B12" s="1">
        <v>4999.9999999999991</v>
      </c>
      <c r="C12" s="1">
        <v>25000</v>
      </c>
      <c r="D12" s="1">
        <v>25000</v>
      </c>
      <c r="E12" s="1">
        <v>30000</v>
      </c>
      <c r="F12" s="1"/>
      <c r="G12" s="1"/>
    </row>
    <row r="13" spans="1:10">
      <c r="A13" s="3"/>
      <c r="B13" s="13" t="s">
        <v>25</v>
      </c>
      <c r="C13" s="13" t="s">
        <v>25</v>
      </c>
      <c r="D13" s="13" t="s">
        <v>25</v>
      </c>
      <c r="E13" s="13" t="s">
        <v>25</v>
      </c>
      <c r="F13" s="13"/>
      <c r="G13" s="13"/>
    </row>
    <row r="14" spans="1:10">
      <c r="A14" s="3" t="s">
        <v>6</v>
      </c>
      <c r="B14" s="3">
        <v>30000</v>
      </c>
      <c r="C14" s="3">
        <v>30000</v>
      </c>
      <c r="D14" s="3">
        <v>30000</v>
      </c>
      <c r="E14" s="3">
        <v>30000</v>
      </c>
      <c r="F14" s="3"/>
      <c r="G14" s="3"/>
      <c r="I14">
        <f>B8*B12+C8*C12+D8*D12+E8*E12+0.05*B8*B20+C8*0.05*C20+D8*0.05*D20+E8*0.05*E20</f>
        <v>1087200</v>
      </c>
      <c r="J14" t="s">
        <v>32</v>
      </c>
    </row>
    <row r="15" spans="1:10">
      <c r="A15" s="3"/>
      <c r="B15" s="1"/>
      <c r="C15" s="1"/>
      <c r="D15" s="1"/>
      <c r="E15" s="1"/>
      <c r="F15" s="1"/>
      <c r="G15" s="1"/>
    </row>
    <row r="16" spans="1:10">
      <c r="A16" s="12" t="s">
        <v>7</v>
      </c>
      <c r="B16" s="1">
        <f>B4+B12</f>
        <v>10000</v>
      </c>
      <c r="C16" s="17">
        <f>B20+C12</f>
        <v>25000</v>
      </c>
      <c r="D16" s="17">
        <f>C20+D12</f>
        <v>35000</v>
      </c>
      <c r="E16" s="17">
        <f>D20+E12</f>
        <v>35000</v>
      </c>
      <c r="F16" s="17"/>
      <c r="G16" s="17"/>
    </row>
    <row r="17" spans="1:7">
      <c r="A17" s="3"/>
      <c r="B17" s="13" t="s">
        <v>26</v>
      </c>
      <c r="C17" s="13" t="s">
        <v>26</v>
      </c>
      <c r="D17" s="13" t="s">
        <v>26</v>
      </c>
      <c r="E17" s="13" t="s">
        <v>26</v>
      </c>
      <c r="F17" s="13"/>
      <c r="G17" s="13"/>
    </row>
    <row r="18" spans="1:7">
      <c r="A18" s="3" t="s">
        <v>8</v>
      </c>
      <c r="B18" s="3">
        <v>10000</v>
      </c>
      <c r="C18" s="3">
        <v>15000</v>
      </c>
      <c r="D18" s="3">
        <v>30000</v>
      </c>
      <c r="E18" s="3">
        <v>35000</v>
      </c>
      <c r="F18" s="3"/>
      <c r="G18" s="3"/>
    </row>
    <row r="19" spans="1:7">
      <c r="A19" s="3"/>
      <c r="B19" s="11"/>
      <c r="C19" s="11"/>
      <c r="D19" s="11"/>
      <c r="E19" s="11"/>
      <c r="F19" s="11"/>
      <c r="G19" s="11"/>
    </row>
    <row r="20" spans="1:7">
      <c r="A20" s="3" t="s">
        <v>9</v>
      </c>
      <c r="B20" s="14">
        <f t="shared" ref="B20:G20" si="0">B16-B18</f>
        <v>0</v>
      </c>
      <c r="C20" s="14">
        <f t="shared" si="0"/>
        <v>10000</v>
      </c>
      <c r="D20" s="14">
        <f t="shared" si="0"/>
        <v>5000</v>
      </c>
      <c r="E20" s="14">
        <f t="shared" si="0"/>
        <v>0</v>
      </c>
      <c r="F20" s="14"/>
      <c r="G20" s="14"/>
    </row>
    <row r="21" spans="1:7">
      <c r="A21" s="3"/>
      <c r="B21" s="13" t="s">
        <v>25</v>
      </c>
      <c r="C21" s="13" t="s">
        <v>25</v>
      </c>
      <c r="D21" s="13" t="s">
        <v>25</v>
      </c>
      <c r="E21" s="13" t="s">
        <v>25</v>
      </c>
      <c r="F21" s="13"/>
      <c r="G21" s="13"/>
    </row>
    <row r="22" spans="1:7">
      <c r="A22" s="3" t="s">
        <v>10</v>
      </c>
      <c r="B22" s="3">
        <v>10000</v>
      </c>
      <c r="C22" s="3">
        <v>10000</v>
      </c>
      <c r="D22" s="3">
        <v>10000</v>
      </c>
      <c r="E22" s="3">
        <v>10000</v>
      </c>
      <c r="F22" s="3"/>
      <c r="G22" s="3"/>
    </row>
    <row r="23" spans="1:7">
      <c r="A23" s="10"/>
      <c r="B23" s="1"/>
      <c r="C23" s="1"/>
      <c r="D23" s="1"/>
      <c r="E23" s="1"/>
      <c r="F23" s="1"/>
      <c r="G23" s="1"/>
    </row>
    <row r="24" spans="1:7">
      <c r="A24" s="15" t="s">
        <v>13</v>
      </c>
      <c r="B24" s="9"/>
      <c r="C24" s="1"/>
      <c r="D24" s="1"/>
      <c r="E24" s="1"/>
      <c r="F24" s="1"/>
      <c r="G24" s="1"/>
    </row>
    <row r="25" spans="1:7">
      <c r="A25" s="3" t="s">
        <v>3</v>
      </c>
      <c r="B25" s="6" t="s">
        <v>14</v>
      </c>
      <c r="C25" s="6" t="s">
        <v>15</v>
      </c>
      <c r="D25" s="6" t="s">
        <v>16</v>
      </c>
      <c r="E25" s="6" t="s">
        <v>17</v>
      </c>
      <c r="F25" s="6"/>
      <c r="G25" s="6"/>
    </row>
    <row r="26" spans="1:7">
      <c r="A26" s="16" t="s">
        <v>20</v>
      </c>
      <c r="B26" s="3">
        <f t="shared" ref="B26:G26" si="1">B8*B12</f>
        <v>62499.999999999985</v>
      </c>
      <c r="C26" s="3">
        <f t="shared" si="1"/>
        <v>313750</v>
      </c>
      <c r="D26" s="3">
        <f t="shared" si="1"/>
        <v>317500</v>
      </c>
      <c r="E26" s="3">
        <f t="shared" si="1"/>
        <v>384000</v>
      </c>
      <c r="F26" s="3">
        <f>SUM(B26:E26)</f>
        <v>1077750</v>
      </c>
      <c r="G26" s="3"/>
    </row>
    <row r="27" spans="1:7">
      <c r="A27" s="16" t="s">
        <v>21</v>
      </c>
      <c r="B27" s="3">
        <f>B5*B8*B20</f>
        <v>0</v>
      </c>
      <c r="C27" s="3">
        <f>B5*C8*C20</f>
        <v>6275.0000000000009</v>
      </c>
      <c r="D27" s="3">
        <f>B5*D8*D20</f>
        <v>3175</v>
      </c>
      <c r="E27" s="3">
        <f>B5*E8*E20</f>
        <v>0</v>
      </c>
      <c r="F27" s="3">
        <f>SUM(B27:E27)</f>
        <v>9450</v>
      </c>
      <c r="G27" s="3"/>
    </row>
    <row r="28" spans="1:7">
      <c r="B28">
        <f>SUM(B26:B27)</f>
        <v>62499.999999999985</v>
      </c>
      <c r="C28">
        <f t="shared" ref="C28:F28" si="2">SUM(C26:C27)</f>
        <v>320025</v>
      </c>
      <c r="D28">
        <f t="shared" si="2"/>
        <v>320675</v>
      </c>
      <c r="E28">
        <f t="shared" si="2"/>
        <v>384000</v>
      </c>
      <c r="F28">
        <f>SUM(F26:F27)</f>
        <v>1087200</v>
      </c>
    </row>
    <row r="31" spans="1:7">
      <c r="C31" t="s">
        <v>33</v>
      </c>
    </row>
    <row r="32" spans="1:7">
      <c r="C3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6 month </vt:lpstr>
      <vt:lpstr>8 month</vt:lpstr>
      <vt:lpstr>4 month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Chris Albright</dc:creator>
  <cp:lastModifiedBy>MONICA</cp:lastModifiedBy>
  <dcterms:created xsi:type="dcterms:W3CDTF">2007-05-15T17:25:36Z</dcterms:created>
  <dcterms:modified xsi:type="dcterms:W3CDTF">2020-02-20T09:44:46Z</dcterms:modified>
</cp:coreProperties>
</file>